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0" windowWidth="6435" windowHeight="8715" activeTab="0"/>
  </bookViews>
  <sheets>
    <sheet name="お支払いプラン" sheetId="1" r:id="rId1"/>
  </sheets>
  <definedNames>
    <definedName name="_xlnm.Print_Area" localSheetId="0">'お支払いプラン'!$A$1:$Q$15</definedName>
  </definedNames>
  <calcPr fullCalcOnLoad="1"/>
</workbook>
</file>

<file path=xl/sharedStrings.xml><?xml version="1.0" encoding="utf-8"?>
<sst xmlns="http://schemas.openxmlformats.org/spreadsheetml/2006/main" count="50" uniqueCount="18">
  <si>
    <t>実質年率</t>
  </si>
  <si>
    <t>クレジット金額</t>
  </si>
  <si>
    <t>円</t>
  </si>
  <si>
    <t>お支払回数</t>
  </si>
  <si>
    <t>回</t>
  </si>
  <si>
    <t>①手数料率</t>
  </si>
  <si>
    <t>ボーナス加算金額</t>
  </si>
  <si>
    <t>円×</t>
  </si>
  <si>
    <t>分割払手数料</t>
  </si>
  <si>
    <t>初回お支払額</t>
  </si>
  <si>
    <t>２回目以降               お支払額</t>
  </si>
  <si>
    <t>分割支払金合計</t>
  </si>
  <si>
    <t>ボーナス加算比率</t>
  </si>
  <si>
    <t>【ご注意】</t>
  </si>
  <si>
    <t>の部分に数値を入力してください。</t>
  </si>
  <si>
    <t>ボーナス加算比率が５０％以下となるよう、金額を調節してください。</t>
  </si>
  <si>
    <r>
      <t>毎月のお支払い金額は5</t>
    </r>
    <r>
      <rPr>
        <b/>
        <sz val="11"/>
        <rFont val="ＭＳ Ｐゴシック"/>
        <family val="3"/>
      </rPr>
      <t>,</t>
    </r>
    <r>
      <rPr>
        <b/>
        <sz val="11"/>
        <rFont val="ＭＳ Ｐゴシック"/>
        <family val="3"/>
      </rPr>
      <t>000円以上でお願いいたします。</t>
    </r>
  </si>
  <si>
    <t>年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</si>
</sst>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0_ "/>
    <numFmt numFmtId="178" formatCode="#,##0_ "/>
    <numFmt numFmtId="179" formatCode="#,##0.0000000_ "/>
    <numFmt numFmtId="180" formatCode="#,##0.000000_ ;[Red]\-#,##0.000000\ "/>
    <numFmt numFmtId="181" formatCode="#,##0.00_ ;[Red]\-#,##0.00\ "/>
    <numFmt numFmtId="182" formatCode="#,##0.00000_ ;[Red]\-#,##0.00000\ "/>
    <numFmt numFmtId="183" formatCode="#,##0.000_ ;[Red]\-#,##0.000\ "/>
    <numFmt numFmtId="184" formatCode="0.000000_ "/>
    <numFmt numFmtId="185" formatCode="0.0000_ "/>
    <numFmt numFmtId="186" formatCode="#,##0.00000_ "/>
    <numFmt numFmtId="187" formatCode="#,##0;&quot;△ &quot;#,##0"/>
    <numFmt numFmtId="188" formatCode="#,##0.00_ "/>
    <numFmt numFmtId="189" formatCode="0.00000_ "/>
    <numFmt numFmtId="190" formatCode="0.000_ "/>
    <numFmt numFmtId="191" formatCode="0.0_ "/>
    <numFmt numFmtId="192" formatCode="0_ "/>
    <numFmt numFmtId="193" formatCode="0.0%"/>
    <numFmt numFmtId="194" formatCode="_ &quot;¥&quot;* #,##0.0_ ;_ &quot;¥&quot;* \-#,##0.0_ ;_ &quot;¥&quot;* &quot;-&quot;?_ ;_ @_ "/>
    <numFmt numFmtId="195" formatCode="_ * #,##0.0_ ;_ * \-#,##0.0_ ;_ * &quot;-&quot;?_ ;_ @_ 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i/>
      <u val="single"/>
      <sz val="1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39"/>
      <name val="ＭＳ Ｐゴシック"/>
      <family val="3"/>
    </font>
    <font>
      <sz val="10"/>
      <name val="丸ｺﾞｼｯｸ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2"/>
      <color rgb="FFFF0000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33" borderId="10" xfId="0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34" borderId="11" xfId="0" applyFont="1" applyFill="1" applyBorder="1" applyAlignment="1">
      <alignment horizontal="distributed" vertical="center"/>
    </xf>
    <xf numFmtId="0" fontId="1" fillId="34" borderId="12" xfId="0" applyFont="1" applyFill="1" applyBorder="1" applyAlignment="1">
      <alignment horizontal="distributed" vertical="center"/>
    </xf>
    <xf numFmtId="0" fontId="1" fillId="0" borderId="0" xfId="0" applyFont="1" applyAlignment="1">
      <alignment/>
    </xf>
    <xf numFmtId="176" fontId="10" fillId="33" borderId="13" xfId="0" applyNumberFormat="1" applyFont="1" applyFill="1" applyBorder="1" applyAlignment="1" applyProtection="1">
      <alignment vertical="center"/>
      <protection locked="0"/>
    </xf>
    <xf numFmtId="176" fontId="10" fillId="33" borderId="14" xfId="0" applyNumberFormat="1" applyFont="1" applyFill="1" applyBorder="1" applyAlignment="1" applyProtection="1">
      <alignment vertical="center"/>
      <protection locked="0"/>
    </xf>
    <xf numFmtId="38" fontId="10" fillId="33" borderId="14" xfId="49" applyFont="1" applyFill="1" applyBorder="1" applyAlignment="1" applyProtection="1">
      <alignment vertical="center"/>
      <protection locked="0"/>
    </xf>
    <xf numFmtId="176" fontId="9" fillId="33" borderId="14" xfId="0" applyNumberFormat="1" applyFont="1" applyFill="1" applyBorder="1" applyAlignment="1" applyProtection="1">
      <alignment vertical="center"/>
      <protection locked="0"/>
    </xf>
    <xf numFmtId="38" fontId="9" fillId="33" borderId="14" xfId="49" applyFont="1" applyFill="1" applyBorder="1" applyAlignment="1" applyProtection="1">
      <alignment vertical="center"/>
      <protection locked="0"/>
    </xf>
    <xf numFmtId="0" fontId="0" fillId="35" borderId="15" xfId="0" applyFont="1" applyFill="1" applyBorder="1" applyAlignment="1" applyProtection="1">
      <alignment horizontal="center" vertical="center"/>
      <protection hidden="1"/>
    </xf>
    <xf numFmtId="0" fontId="0" fillId="35" borderId="16" xfId="0" applyFont="1" applyFill="1" applyBorder="1" applyAlignment="1" applyProtection="1">
      <alignment vertical="center"/>
      <protection hidden="1"/>
    </xf>
    <xf numFmtId="0" fontId="0" fillId="35" borderId="17" xfId="0" applyFont="1" applyFill="1" applyBorder="1" applyAlignment="1" applyProtection="1">
      <alignment horizontal="center" vertical="center"/>
      <protection hidden="1"/>
    </xf>
    <xf numFmtId="0" fontId="0" fillId="35" borderId="18" xfId="0" applyFont="1" applyFill="1" applyBorder="1" applyAlignment="1" applyProtection="1">
      <alignment vertical="center"/>
      <protection hidden="1"/>
    </xf>
    <xf numFmtId="0" fontId="0" fillId="35" borderId="17" xfId="0" applyFont="1" applyFill="1" applyBorder="1" applyAlignment="1" applyProtection="1">
      <alignment vertical="center"/>
      <protection hidden="1"/>
    </xf>
    <xf numFmtId="38" fontId="0" fillId="35" borderId="17" xfId="49" applyFont="1" applyFill="1" applyBorder="1" applyAlignment="1" applyProtection="1">
      <alignment horizontal="center" vertical="center"/>
      <protection hidden="1"/>
    </xf>
    <xf numFmtId="187" fontId="0" fillId="35" borderId="18" xfId="0" applyNumberFormat="1" applyFont="1" applyFill="1" applyBorder="1" applyAlignment="1" applyProtection="1">
      <alignment vertical="center"/>
      <protection hidden="1"/>
    </xf>
    <xf numFmtId="0" fontId="0" fillId="35" borderId="19" xfId="0" applyFont="1" applyFill="1" applyBorder="1" applyAlignment="1" applyProtection="1">
      <alignment vertical="center"/>
      <protection hidden="1"/>
    </xf>
    <xf numFmtId="0" fontId="0" fillId="35" borderId="19" xfId="0" applyFont="1" applyFill="1" applyBorder="1" applyAlignment="1" applyProtection="1">
      <alignment horizontal="center" vertical="center"/>
      <protection hidden="1"/>
    </xf>
    <xf numFmtId="0" fontId="0" fillId="35" borderId="20" xfId="0" applyFont="1" applyFill="1" applyBorder="1" applyAlignment="1" applyProtection="1">
      <alignment vertical="center"/>
      <protection hidden="1"/>
    </xf>
    <xf numFmtId="178" fontId="0" fillId="0" borderId="14" xfId="0" applyNumberFormat="1" applyFont="1" applyFill="1" applyBorder="1" applyAlignment="1" applyProtection="1">
      <alignment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10" fontId="0" fillId="0" borderId="0" xfId="0" applyNumberFormat="1" applyFont="1" applyAlignment="1">
      <alignment vertical="center"/>
    </xf>
    <xf numFmtId="0" fontId="1" fillId="36" borderId="12" xfId="0" applyFont="1" applyFill="1" applyBorder="1" applyAlignment="1">
      <alignment horizontal="distributed" vertical="center"/>
    </xf>
    <xf numFmtId="178" fontId="6" fillId="36" borderId="14" xfId="0" applyNumberFormat="1" applyFont="1" applyFill="1" applyBorder="1" applyAlignment="1" applyProtection="1">
      <alignment vertical="center"/>
      <protection hidden="1"/>
    </xf>
    <xf numFmtId="0" fontId="7" fillId="36" borderId="17" xfId="0" applyFont="1" applyFill="1" applyBorder="1" applyAlignment="1" applyProtection="1">
      <alignment horizontal="center" vertical="center"/>
      <protection hidden="1"/>
    </xf>
    <xf numFmtId="0" fontId="7" fillId="36" borderId="18" xfId="0" applyFont="1" applyFill="1" applyBorder="1" applyAlignment="1" applyProtection="1">
      <alignment vertical="center"/>
      <protection hidden="1"/>
    </xf>
    <xf numFmtId="0" fontId="7" fillId="36" borderId="17" xfId="0" applyFont="1" applyFill="1" applyBorder="1" applyAlignment="1" applyProtection="1">
      <alignment vertical="center"/>
      <protection hidden="1"/>
    </xf>
    <xf numFmtId="0" fontId="1" fillId="36" borderId="21" xfId="0" applyFont="1" applyFill="1" applyBorder="1" applyAlignment="1">
      <alignment horizontal="distributed" vertical="center"/>
    </xf>
    <xf numFmtId="176" fontId="0" fillId="36" borderId="22" xfId="0" applyNumberFormat="1" applyFont="1" applyFill="1" applyBorder="1" applyAlignment="1" applyProtection="1">
      <alignment vertical="center"/>
      <protection hidden="1"/>
    </xf>
    <xf numFmtId="0" fontId="0" fillId="36" borderId="23" xfId="0" applyFont="1" applyFill="1" applyBorder="1" applyAlignment="1" applyProtection="1">
      <alignment vertical="center"/>
      <protection hidden="1"/>
    </xf>
    <xf numFmtId="0" fontId="0" fillId="36" borderId="23" xfId="0" applyFont="1" applyFill="1" applyBorder="1" applyAlignment="1" applyProtection="1">
      <alignment horizontal="center" vertical="center"/>
      <protection hidden="1"/>
    </xf>
    <xf numFmtId="0" fontId="0" fillId="36" borderId="24" xfId="0" applyFont="1" applyFill="1" applyBorder="1" applyAlignment="1" applyProtection="1">
      <alignment vertical="center"/>
      <protection hidden="1"/>
    </xf>
    <xf numFmtId="9" fontId="12" fillId="36" borderId="25" xfId="42" applyFont="1" applyFill="1" applyBorder="1" applyAlignment="1" applyProtection="1">
      <alignment vertical="center"/>
      <protection hidden="1"/>
    </xf>
    <xf numFmtId="9" fontId="12" fillId="36" borderId="19" xfId="42" applyFont="1" applyFill="1" applyBorder="1" applyAlignment="1" applyProtection="1">
      <alignment vertical="center"/>
      <protection hidden="1"/>
    </xf>
    <xf numFmtId="0" fontId="6" fillId="36" borderId="10" xfId="0" applyFont="1" applyFill="1" applyBorder="1" applyAlignment="1">
      <alignment horizontal="centerContinuous" vertical="center"/>
    </xf>
    <xf numFmtId="0" fontId="14" fillId="37" borderId="26" xfId="0" applyFont="1" applyFill="1" applyBorder="1" applyAlignment="1">
      <alignment horizontal="centerContinuous" vertical="center"/>
    </xf>
    <xf numFmtId="0" fontId="14" fillId="37" borderId="27" xfId="0" applyFont="1" applyFill="1" applyBorder="1" applyAlignment="1">
      <alignment horizontal="centerContinuous" vertical="center"/>
    </xf>
    <xf numFmtId="0" fontId="14" fillId="38" borderId="26" xfId="0" applyFont="1" applyFill="1" applyBorder="1" applyAlignment="1">
      <alignment horizontal="centerContinuous" vertical="center"/>
    </xf>
    <xf numFmtId="0" fontId="14" fillId="39" borderId="26" xfId="0" applyFont="1" applyFill="1" applyBorder="1" applyAlignment="1">
      <alignment horizontal="centerContinuous" vertical="center"/>
    </xf>
    <xf numFmtId="0" fontId="14" fillId="40" borderId="26" xfId="0" applyFont="1" applyFill="1" applyBorder="1" applyAlignment="1">
      <alignment horizontal="centerContinuous" vertical="center"/>
    </xf>
    <xf numFmtId="0" fontId="14" fillId="40" borderId="27" xfId="0" applyFont="1" applyFill="1" applyBorder="1" applyAlignment="1">
      <alignment horizontal="centerContinuous" vertical="center"/>
    </xf>
    <xf numFmtId="0" fontId="1" fillId="36" borderId="28" xfId="0" applyFont="1" applyFill="1" applyBorder="1" applyAlignment="1">
      <alignment horizontal="distributed" vertical="center"/>
    </xf>
    <xf numFmtId="10" fontId="11" fillId="41" borderId="29" xfId="42" applyNumberFormat="1" applyFont="1" applyFill="1" applyBorder="1" applyAlignment="1" applyProtection="1">
      <alignment vertical="center"/>
      <protection hidden="1"/>
    </xf>
    <xf numFmtId="10" fontId="16" fillId="0" borderId="0" xfId="0" applyNumberFormat="1" applyFont="1" applyAlignment="1">
      <alignment horizontal="center" vertical="center"/>
    </xf>
    <xf numFmtId="176" fontId="19" fillId="36" borderId="17" xfId="0" applyNumberFormat="1" applyFont="1" applyFill="1" applyBorder="1" applyAlignment="1" applyProtection="1">
      <alignment horizontal="center" vertical="center"/>
      <protection hidden="1"/>
    </xf>
    <xf numFmtId="0" fontId="13" fillId="38" borderId="30" xfId="0" applyFont="1" applyFill="1" applyBorder="1" applyAlignment="1">
      <alignment horizontal="right" vertical="center"/>
    </xf>
    <xf numFmtId="0" fontId="14" fillId="38" borderId="26" xfId="0" applyFont="1" applyFill="1" applyBorder="1" applyAlignment="1">
      <alignment horizontal="left" vertical="center"/>
    </xf>
    <xf numFmtId="0" fontId="13" fillId="37" borderId="30" xfId="0" applyFont="1" applyFill="1" applyBorder="1" applyAlignment="1">
      <alignment horizontal="right" vertical="center"/>
    </xf>
    <xf numFmtId="0" fontId="13" fillId="39" borderId="26" xfId="0" applyFont="1" applyFill="1" applyBorder="1" applyAlignment="1">
      <alignment horizontal="right" vertical="center"/>
    </xf>
    <xf numFmtId="0" fontId="13" fillId="40" borderId="30" xfId="0" applyFont="1" applyFill="1" applyBorder="1" applyAlignment="1">
      <alignment horizontal="right" vertical="center"/>
    </xf>
    <xf numFmtId="0" fontId="14" fillId="37" borderId="26" xfId="0" applyFont="1" applyFill="1" applyBorder="1" applyAlignment="1">
      <alignment horizontal="left" vertical="center"/>
    </xf>
    <xf numFmtId="0" fontId="14" fillId="39" borderId="26" xfId="0" applyFont="1" applyFill="1" applyBorder="1" applyAlignment="1">
      <alignment horizontal="left" vertical="center"/>
    </xf>
    <xf numFmtId="0" fontId="14" fillId="40" borderId="26" xfId="0" applyFont="1" applyFill="1" applyBorder="1" applyAlignment="1">
      <alignment horizontal="left" vertical="center"/>
    </xf>
    <xf numFmtId="193" fontId="6" fillId="33" borderId="31" xfId="0" applyNumberFormat="1" applyFont="1" applyFill="1" applyBorder="1" applyAlignment="1" applyProtection="1">
      <alignment horizontal="center" vertical="center"/>
      <protection locked="0"/>
    </xf>
    <xf numFmtId="176" fontId="20" fillId="36" borderId="17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C12" sqref="C12"/>
    </sheetView>
  </sheetViews>
  <sheetFormatPr defaultColWidth="9.00390625" defaultRowHeight="13.5"/>
  <cols>
    <col min="1" max="1" width="17.125" style="0" customWidth="1"/>
    <col min="2" max="2" width="12.625" style="0" customWidth="1"/>
    <col min="3" max="3" width="4.25390625" style="0" customWidth="1"/>
    <col min="4" max="4" width="4.125" style="0" customWidth="1"/>
    <col min="5" max="5" width="3.125" style="0" customWidth="1"/>
    <col min="6" max="6" width="12.625" style="0" customWidth="1"/>
    <col min="7" max="7" width="4.25390625" style="0" customWidth="1"/>
    <col min="8" max="8" width="4.625" style="0" customWidth="1"/>
    <col min="9" max="9" width="3.125" style="0" customWidth="1"/>
    <col min="10" max="10" width="12.625" style="0" customWidth="1"/>
    <col min="11" max="11" width="4.25390625" style="0" customWidth="1"/>
    <col min="12" max="12" width="4.375" style="0" customWidth="1"/>
    <col min="13" max="13" width="3.125" style="0" customWidth="1"/>
    <col min="14" max="14" width="12.625" style="0" customWidth="1"/>
    <col min="15" max="15" width="4.50390625" style="0" customWidth="1"/>
    <col min="16" max="16" width="4.375" style="0" customWidth="1"/>
    <col min="17" max="17" width="3.125" style="0" customWidth="1"/>
  </cols>
  <sheetData>
    <row r="1" spans="1:17" s="9" customFormat="1" ht="24.75" customHeight="1">
      <c r="A1" s="70"/>
      <c r="B1" s="7"/>
      <c r="C1" s="7"/>
      <c r="D1" s="7"/>
      <c r="E1" s="7"/>
      <c r="F1" s="7"/>
      <c r="G1" s="7"/>
      <c r="H1" s="7"/>
      <c r="I1" s="7"/>
      <c r="J1" s="8"/>
      <c r="K1" s="7"/>
      <c r="L1" s="7"/>
      <c r="M1" s="7"/>
      <c r="N1" s="7"/>
      <c r="O1" s="7"/>
      <c r="P1" s="7"/>
      <c r="Q1" s="7"/>
    </row>
    <row r="2" spans="1:17" s="9" customFormat="1" ht="24.75" customHeight="1">
      <c r="A2" s="49" t="s">
        <v>0</v>
      </c>
      <c r="B2" s="68">
        <v>0.039</v>
      </c>
      <c r="C2" s="36"/>
      <c r="D2" s="7"/>
      <c r="E2" s="7"/>
      <c r="F2" s="7"/>
      <c r="G2" s="7"/>
      <c r="H2" s="7"/>
      <c r="I2" s="7"/>
      <c r="J2" s="7"/>
      <c r="K2" s="7"/>
      <c r="L2" s="7"/>
      <c r="M2" s="7"/>
      <c r="N2" s="71"/>
      <c r="O2" s="7"/>
      <c r="P2" s="7"/>
      <c r="Q2" s="7"/>
    </row>
    <row r="3" spans="1:17" s="9" customFormat="1" ht="24.75" customHeight="1">
      <c r="A3" s="10"/>
      <c r="B3" s="58"/>
      <c r="C3" s="3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9" customFormat="1" ht="24.75" customHeight="1" thickBot="1">
      <c r="A4" s="10"/>
      <c r="B4" s="36"/>
      <c r="C4" s="3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9" customFormat="1" ht="24.75" customHeight="1" thickBot="1">
      <c r="A5" s="10"/>
      <c r="B5" s="60">
        <f>B8/12</f>
        <v>5</v>
      </c>
      <c r="C5" s="61" t="s">
        <v>17</v>
      </c>
      <c r="D5" s="52"/>
      <c r="E5" s="52"/>
      <c r="F5" s="62">
        <f>F8/12</f>
        <v>6</v>
      </c>
      <c r="G5" s="65" t="s">
        <v>17</v>
      </c>
      <c r="H5" s="50"/>
      <c r="I5" s="51"/>
      <c r="J5" s="63">
        <f>J8/12</f>
        <v>7</v>
      </c>
      <c r="K5" s="66" t="s">
        <v>17</v>
      </c>
      <c r="L5" s="53"/>
      <c r="M5" s="53"/>
      <c r="N5" s="64">
        <f>N8/12</f>
        <v>8</v>
      </c>
      <c r="O5" s="67" t="s">
        <v>17</v>
      </c>
      <c r="P5" s="54"/>
      <c r="Q5" s="55"/>
    </row>
    <row r="6" spans="1:17" s="3" customFormat="1" ht="15" customHeight="1" thickBo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5" customFormat="1" ht="30" customHeight="1">
      <c r="A7" s="15" t="s">
        <v>1</v>
      </c>
      <c r="B7" s="18"/>
      <c r="C7" s="23" t="s">
        <v>2</v>
      </c>
      <c r="D7" s="23"/>
      <c r="E7" s="24"/>
      <c r="F7" s="18"/>
      <c r="G7" s="34" t="s">
        <v>2</v>
      </c>
      <c r="H7" s="23"/>
      <c r="I7" s="24"/>
      <c r="J7" s="18"/>
      <c r="K7" s="34" t="s">
        <v>2</v>
      </c>
      <c r="L7" s="23"/>
      <c r="M7" s="24"/>
      <c r="N7" s="18"/>
      <c r="O7" s="34" t="s">
        <v>2</v>
      </c>
      <c r="P7" s="23"/>
      <c r="Q7" s="24"/>
    </row>
    <row r="8" spans="1:17" s="5" customFormat="1" ht="30" customHeight="1">
      <c r="A8" s="16" t="s">
        <v>3</v>
      </c>
      <c r="B8" s="19">
        <v>60</v>
      </c>
      <c r="C8" s="25" t="s">
        <v>4</v>
      </c>
      <c r="D8" s="25"/>
      <c r="E8" s="26"/>
      <c r="F8" s="21">
        <v>72</v>
      </c>
      <c r="G8" s="35" t="s">
        <v>4</v>
      </c>
      <c r="H8" s="25"/>
      <c r="I8" s="26"/>
      <c r="J8" s="21">
        <v>84</v>
      </c>
      <c r="K8" s="35" t="s">
        <v>4</v>
      </c>
      <c r="L8" s="25"/>
      <c r="M8" s="26"/>
      <c r="N8" s="21">
        <v>96</v>
      </c>
      <c r="O8" s="35" t="s">
        <v>4</v>
      </c>
      <c r="P8" s="25"/>
      <c r="Q8" s="26"/>
    </row>
    <row r="9" spans="1:17" s="5" customFormat="1" ht="30" customHeight="1">
      <c r="A9" s="16" t="s">
        <v>5</v>
      </c>
      <c r="B9" s="57">
        <f>ROUND(($B$2/(1-(1/(1+$B$2/12))^B8)-12/B8)*10000/12*B8,)/10000</f>
        <v>0.1023</v>
      </c>
      <c r="C9" s="27"/>
      <c r="D9" s="25"/>
      <c r="E9" s="26"/>
      <c r="F9" s="57">
        <f>ROUND(($B$2/(1-(1/(1+$B$2/12))^F8)-12/F8)*10000/12*F8,)/10000</f>
        <v>0.1232</v>
      </c>
      <c r="G9" s="27"/>
      <c r="H9" s="25"/>
      <c r="I9" s="26"/>
      <c r="J9" s="57">
        <f>ROUND(($B$2/(1-(1/(1+$B$2/12))^J8)-12/J8)*10000/12*J8,)/10000</f>
        <v>0.1443</v>
      </c>
      <c r="K9" s="27"/>
      <c r="L9" s="25"/>
      <c r="M9" s="26"/>
      <c r="N9" s="57">
        <f>ROUND(($B$2/(1-(1/(1+$B$2/12))^N8)-12/N8)*10000/12*N8,)/10000</f>
        <v>0.1657</v>
      </c>
      <c r="O9" s="27"/>
      <c r="P9" s="25"/>
      <c r="Q9" s="26"/>
    </row>
    <row r="10" spans="1:17" s="5" customFormat="1" ht="30" customHeight="1">
      <c r="A10" s="16" t="s">
        <v>6</v>
      </c>
      <c r="B10" s="20"/>
      <c r="C10" s="27" t="s">
        <v>7</v>
      </c>
      <c r="D10" s="28">
        <f>ROUNDDOWN(B8/6,0)</f>
        <v>10</v>
      </c>
      <c r="E10" s="29"/>
      <c r="F10" s="22"/>
      <c r="G10" s="27" t="s">
        <v>7</v>
      </c>
      <c r="H10" s="28">
        <f>ROUNDDOWN(F8/6,0)</f>
        <v>12</v>
      </c>
      <c r="I10" s="29"/>
      <c r="J10" s="22"/>
      <c r="K10" s="27" t="s">
        <v>7</v>
      </c>
      <c r="L10" s="28">
        <f>ROUNDDOWN(J8/6,0)</f>
        <v>14</v>
      </c>
      <c r="M10" s="29"/>
      <c r="N10" s="22"/>
      <c r="O10" s="27" t="s">
        <v>7</v>
      </c>
      <c r="P10" s="28">
        <f>ROUNDDOWN(N8/6,0)</f>
        <v>16</v>
      </c>
      <c r="Q10" s="29"/>
    </row>
    <row r="11" spans="1:17" s="5" customFormat="1" ht="30" customHeight="1">
      <c r="A11" s="16" t="s">
        <v>8</v>
      </c>
      <c r="B11" s="33">
        <f>INT(B7*B9)</f>
        <v>0</v>
      </c>
      <c r="C11" s="25" t="s">
        <v>2</v>
      </c>
      <c r="D11" s="25"/>
      <c r="E11" s="26"/>
      <c r="F11" s="33">
        <f>INT(F7*F9)</f>
        <v>0</v>
      </c>
      <c r="G11" s="25" t="s">
        <v>2</v>
      </c>
      <c r="H11" s="25"/>
      <c r="I11" s="26"/>
      <c r="J11" s="33">
        <f>INT(J7*J9)</f>
        <v>0</v>
      </c>
      <c r="K11" s="25" t="s">
        <v>2</v>
      </c>
      <c r="L11" s="25"/>
      <c r="M11" s="26"/>
      <c r="N11" s="33">
        <f>INT(N7*N9)</f>
        <v>0</v>
      </c>
      <c r="O11" s="25" t="s">
        <v>2</v>
      </c>
      <c r="P11" s="25"/>
      <c r="Q11" s="26"/>
    </row>
    <row r="12" spans="1:17" s="5" customFormat="1" ht="30" customHeight="1">
      <c r="A12" s="37" t="s">
        <v>9</v>
      </c>
      <c r="B12" s="38">
        <f>B14-((B10*D10)+(B13*D13))</f>
        <v>0</v>
      </c>
      <c r="C12" s="39" t="s">
        <v>2</v>
      </c>
      <c r="D12" s="39"/>
      <c r="E12" s="40"/>
      <c r="F12" s="38">
        <f>F14-((F10*H10)+(F13*H13))</f>
        <v>0</v>
      </c>
      <c r="G12" s="39" t="s">
        <v>2</v>
      </c>
      <c r="H12" s="39"/>
      <c r="I12" s="40"/>
      <c r="J12" s="38">
        <f>J14-((J10*L10)+(J13*L13))</f>
        <v>0</v>
      </c>
      <c r="K12" s="39" t="s">
        <v>2</v>
      </c>
      <c r="L12" s="39"/>
      <c r="M12" s="40"/>
      <c r="N12" s="38">
        <f>N14-((N10*P10)+(N13*P13))</f>
        <v>0</v>
      </c>
      <c r="O12" s="39" t="s">
        <v>2</v>
      </c>
      <c r="P12" s="39"/>
      <c r="Q12" s="40"/>
    </row>
    <row r="13" spans="1:17" s="5" customFormat="1" ht="30" customHeight="1">
      <c r="A13" s="37" t="s">
        <v>10</v>
      </c>
      <c r="B13" s="38">
        <f>ROUNDDOWN((B14-(B10*D10))/B8,-2)</f>
        <v>0</v>
      </c>
      <c r="C13" s="41" t="s">
        <v>7</v>
      </c>
      <c r="D13" s="69">
        <f>B8-1</f>
        <v>59</v>
      </c>
      <c r="E13" s="40" t="s">
        <v>4</v>
      </c>
      <c r="F13" s="38">
        <f>ROUNDDOWN((F14-(F10*H10))/F8,-2)</f>
        <v>0</v>
      </c>
      <c r="G13" s="41" t="s">
        <v>7</v>
      </c>
      <c r="H13" s="69">
        <f>F8-1</f>
        <v>71</v>
      </c>
      <c r="I13" s="40" t="s">
        <v>4</v>
      </c>
      <c r="J13" s="38">
        <f>ROUNDDOWN((J14-(J10*L10))/J8,-2)</f>
        <v>0</v>
      </c>
      <c r="K13" s="41" t="s">
        <v>7</v>
      </c>
      <c r="L13" s="69">
        <f>J8-1</f>
        <v>83</v>
      </c>
      <c r="M13" s="40" t="s">
        <v>4</v>
      </c>
      <c r="N13" s="38">
        <f>ROUNDDOWN((N14-(N10*P10))/N8,-2)</f>
        <v>0</v>
      </c>
      <c r="O13" s="41" t="s">
        <v>7</v>
      </c>
      <c r="P13" s="59">
        <f>N8-1</f>
        <v>95</v>
      </c>
      <c r="Q13" s="40" t="s">
        <v>4</v>
      </c>
    </row>
    <row r="14" spans="1:17" s="5" customFormat="1" ht="30" customHeight="1">
      <c r="A14" s="42" t="s">
        <v>11</v>
      </c>
      <c r="B14" s="43">
        <f>SUM(B7,B11)</f>
        <v>0</v>
      </c>
      <c r="C14" s="44"/>
      <c r="D14" s="45" t="s">
        <v>2</v>
      </c>
      <c r="E14" s="46"/>
      <c r="F14" s="43">
        <f>SUM(F7,F11)</f>
        <v>0</v>
      </c>
      <c r="G14" s="44"/>
      <c r="H14" s="45" t="s">
        <v>2</v>
      </c>
      <c r="I14" s="46"/>
      <c r="J14" s="43">
        <f>SUM(J7,J11)</f>
        <v>0</v>
      </c>
      <c r="K14" s="44"/>
      <c r="L14" s="45" t="s">
        <v>2</v>
      </c>
      <c r="M14" s="46"/>
      <c r="N14" s="43">
        <f>SUM(N7,N11)</f>
        <v>0</v>
      </c>
      <c r="O14" s="44"/>
      <c r="P14" s="45" t="s">
        <v>2</v>
      </c>
      <c r="Q14" s="46"/>
    </row>
    <row r="15" spans="1:17" s="5" customFormat="1" ht="29.25" customHeight="1" thickBot="1">
      <c r="A15" s="56" t="s">
        <v>12</v>
      </c>
      <c r="B15" s="47" t="e">
        <f>(B10*D10)/B7</f>
        <v>#DIV/0!</v>
      </c>
      <c r="C15" s="30"/>
      <c r="D15" s="31"/>
      <c r="E15" s="32"/>
      <c r="F15" s="48" t="e">
        <f>(F10*H10)/F7</f>
        <v>#DIV/0!</v>
      </c>
      <c r="G15" s="30"/>
      <c r="H15" s="31"/>
      <c r="I15" s="32"/>
      <c r="J15" s="47" t="e">
        <f>(J10*L10)/J7</f>
        <v>#DIV/0!</v>
      </c>
      <c r="K15" s="30"/>
      <c r="L15" s="31"/>
      <c r="M15" s="32"/>
      <c r="N15" s="48" t="e">
        <f>(N10*P10)/N7</f>
        <v>#DIV/0!</v>
      </c>
      <c r="O15" s="30"/>
      <c r="P15" s="31"/>
      <c r="Q15" s="32"/>
    </row>
    <row r="16" spans="1:11" s="3" customFormat="1" ht="13.5" customHeight="1">
      <c r="A16" s="6"/>
      <c r="B16" s="1"/>
      <c r="F16" s="1"/>
      <c r="I16" s="1"/>
      <c r="K16" s="1"/>
    </row>
    <row r="17" spans="1:3" ht="13.5">
      <c r="A17" s="14" t="s">
        <v>13</v>
      </c>
      <c r="B17" s="11"/>
      <c r="C17" s="13" t="s">
        <v>14</v>
      </c>
    </row>
    <row r="18" ht="13.5">
      <c r="B18" s="12" t="s">
        <v>15</v>
      </c>
    </row>
    <row r="19" ht="13.5">
      <c r="B19" s="17" t="s">
        <v>16</v>
      </c>
    </row>
    <row r="21" ht="13.5">
      <c r="B21" s="17"/>
    </row>
  </sheetData>
  <sheetProtection/>
  <printOptions horizontalCentered="1"/>
  <pageMargins left="0.5905511811023623" right="0.5905511811023623" top="0.48" bottom="0.52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日本信販株式会社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ＮＩＣＯＳ</dc:creator>
  <cp:keywords/>
  <dc:description/>
  <cp:lastModifiedBy>Owner</cp:lastModifiedBy>
  <cp:lastPrinted>2017-02-11T07:07:03Z</cp:lastPrinted>
  <dcterms:created xsi:type="dcterms:W3CDTF">1997-10-01T07:37:54Z</dcterms:created>
  <dcterms:modified xsi:type="dcterms:W3CDTF">2017-08-23T08:28:34Z</dcterms:modified>
  <cp:category/>
  <cp:version/>
  <cp:contentType/>
  <cp:contentStatus/>
</cp:coreProperties>
</file>